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003-KSV-Nienburg\01-Schatzmeister\075 Vordrucke\Auslagenersatz\"/>
    </mc:Choice>
  </mc:AlternateContent>
  <xr:revisionPtr revIDLastSave="0" documentId="13_ncr:1_{05B76887-4933-431B-B052-279707E2FD01}" xr6:coauthVersionLast="40" xr6:coauthVersionMax="40" xr10:uidLastSave="{00000000-0000-0000-0000-000000000000}"/>
  <bookViews>
    <workbookView xWindow="120" yWindow="15" windowWidth="18960" windowHeight="11325" xr2:uid="{00000000-000D-0000-FFFF-FFFF00000000}"/>
  </bookViews>
  <sheets>
    <sheet name="Reisekosten Einzelabrechnung" sheetId="1" r:id="rId1"/>
    <sheet name="Reisekosten Sammelabrechnung" sheetId="3" r:id="rId2"/>
    <sheet name="Werte" sheetId="2" state="hidden" r:id="rId3"/>
  </sheets>
  <definedNames>
    <definedName name="_xlnm.Print_Area" localSheetId="0">'Reisekosten Einzelabrechnung'!$A$1:$F$33</definedName>
    <definedName name="_xlnm.Print_Area" localSheetId="1">'Reisekosten Sammelabrechnung'!$A$1:$M$28</definedName>
  </definedNames>
  <calcPr calcId="181029" calcOnSave="0"/>
</workbook>
</file>

<file path=xl/calcChain.xml><?xml version="1.0" encoding="utf-8"?>
<calcChain xmlns="http://schemas.openxmlformats.org/spreadsheetml/2006/main">
  <c r="J23" i="3" l="1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J9" i="3"/>
  <c r="K9" i="3" s="1"/>
  <c r="M16" i="3" l="1"/>
  <c r="M20" i="3"/>
  <c r="M12" i="3"/>
  <c r="M13" i="3"/>
  <c r="M17" i="3"/>
  <c r="M21" i="3"/>
  <c r="M14" i="3"/>
  <c r="M18" i="3"/>
  <c r="M22" i="3"/>
  <c r="M11" i="3"/>
  <c r="M15" i="3"/>
  <c r="M19" i="3"/>
  <c r="M23" i="3"/>
  <c r="M9" i="3"/>
  <c r="K10" i="3"/>
  <c r="M10" i="3" s="1"/>
  <c r="F12" i="1"/>
  <c r="F11" i="1"/>
  <c r="D22" i="1"/>
  <c r="D21" i="1"/>
  <c r="D20" i="1"/>
  <c r="D19" i="1"/>
  <c r="D18" i="1"/>
  <c r="F9" i="1"/>
  <c r="F10" i="1" s="1"/>
  <c r="D15" i="1" s="1"/>
  <c r="M24" i="3" l="1"/>
  <c r="D17" i="1"/>
  <c r="D16" i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Wilhelm Albers</author>
  </authors>
  <commentList>
    <comment ref="B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Datum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<sst xmlns="http://schemas.openxmlformats.org/spreadsheetml/2006/main" count="64" uniqueCount="52">
  <si>
    <t>Name:</t>
  </si>
  <si>
    <t>BIC:</t>
  </si>
  <si>
    <t>Bank:</t>
  </si>
  <si>
    <t>Datum, Unterschrift</t>
  </si>
  <si>
    <t>Gesamt:</t>
  </si>
  <si>
    <t>IBAN:</t>
  </si>
  <si>
    <t>Reisekosten-Rechnung</t>
  </si>
  <si>
    <t>Straße Nr.:</t>
  </si>
  <si>
    <t>PLZ Ort:</t>
  </si>
  <si>
    <t>Reiseziel:</t>
  </si>
  <si>
    <t>Abfahrt um:</t>
  </si>
  <si>
    <t>Rückkehr um:</t>
  </si>
  <si>
    <t>Grund:</t>
  </si>
  <si>
    <t>Tagegeld:</t>
  </si>
  <si>
    <t>Übernachtungskosten lt. Anlage</t>
  </si>
  <si>
    <t>sonstige Kosten lt. Anlage</t>
  </si>
  <si>
    <t>Ich verzichte auf die Kostenerstattung und bitte um Ausstellung einer Spendenbescheinigung</t>
  </si>
  <si>
    <t>Reise genehmigt:</t>
  </si>
  <si>
    <t>(1. Kreisvorsitzender)</t>
  </si>
  <si>
    <t>Betrag erhalten</t>
  </si>
  <si>
    <t>Mitfahrer</t>
  </si>
  <si>
    <t>Tagegeld</t>
  </si>
  <si>
    <t>Reisebeginn:</t>
  </si>
  <si>
    <t>Reiseende:</t>
  </si>
  <si>
    <t>Mitfahrerentschädigung (0,03 €/km je Mitfahrer):</t>
  </si>
  <si>
    <t>Fahrtkilometer im eigenen PKW (0,30 €/km):</t>
  </si>
  <si>
    <t>von</t>
  </si>
  <si>
    <t>bis</t>
  </si>
  <si>
    <t>Kilometergeld Fahrer</t>
  </si>
  <si>
    <t>Kilometergeld Mitfahrer</t>
  </si>
  <si>
    <t>(4-6 Std.= 3,80 €, 7-12 Std. = 7,70 €, über 12 Std. = 15,30 €)</t>
  </si>
  <si>
    <t>Reisezeit:</t>
  </si>
  <si>
    <t>Kilometergeld:</t>
  </si>
  <si>
    <t>Reiseziel</t>
  </si>
  <si>
    <t>Grund</t>
  </si>
  <si>
    <t>Reisebeginn</t>
  </si>
  <si>
    <t>Reiseende</t>
  </si>
  <si>
    <t>Abfahrt um</t>
  </si>
  <si>
    <t>Rückkehr um</t>
  </si>
  <si>
    <t>Reisezeit</t>
  </si>
  <si>
    <t>Datum</t>
  </si>
  <si>
    <t>Gesamt</t>
  </si>
  <si>
    <t>lfd. Nr.</t>
  </si>
  <si>
    <t>Summe</t>
  </si>
  <si>
    <t>Uhrzeit (hh:mm)</t>
  </si>
  <si>
    <t>Reisekosten Sammelabrechnung</t>
  </si>
  <si>
    <r>
      <t xml:space="preserve">Fahrtkilo-meter </t>
    </r>
    <r>
      <rPr>
        <b/>
        <sz val="8"/>
        <color rgb="FF000000"/>
        <rFont val="Calibri"/>
        <family val="2"/>
        <scheme val="minor"/>
      </rPr>
      <t>(0,30 €/km)</t>
    </r>
  </si>
  <si>
    <t>weitere Kosten nach Anlage</t>
  </si>
  <si>
    <t>Tagegeld: (4-6 Std.= 3,80 €, 7-12 Std. = 7,70 €, über 12 Std. = 15,30 €)</t>
  </si>
  <si>
    <t>Kilometer-geld</t>
  </si>
  <si>
    <t>Reisen genehmigt:</t>
  </si>
  <si>
    <t>Bemerkung: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</si>
</sst>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#.##;;"/>
    <numFmt numFmtId="165" formatCode="\(_-* #,##0.00\ &quot;€&quot;_-\);\(\-* #,##0.00\ &quot;€&quot;_-\);\(_-* &quot;-&quot;??\ &quot;€&quot;_-\);\(_-@_-\)"/>
    <numFmt numFmtId="166" formatCode="#,##0.00\ &quot;€&quot;"/>
    <numFmt numFmtId="167" formatCode="#,#00\ &quot;km&quot;"/>
    <numFmt numFmtId="168" formatCode="h:mm;@"/>
    <numFmt numFmtId="169" formatCode="0.00\ &quot;Std.&quot;"/>
  </numFmts>
  <fonts count="16" x14ac:knownFonts="1">
    <font>
      <sz val="10"/>
      <color rgb="FF000000"/>
      <name val="Times New Roman"/>
      <charset val="204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11">
    <xf numFmtId="0" fontId="0" fillId="0" borderId="0" xfId="0" applyFill="1" applyBorder="1" applyAlignment="1">
      <alignment horizontal="left" vertical="top"/>
    </xf>
    <xf numFmtId="164" fontId="9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left" vertical="center"/>
    </xf>
    <xf numFmtId="164" fontId="1" fillId="0" borderId="4" xfId="0" applyNumberFormat="1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44" fontId="4" fillId="0" borderId="3" xfId="0" applyNumberFormat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vertical="center"/>
    </xf>
    <xf numFmtId="44" fontId="2" fillId="0" borderId="0" xfId="0" applyNumberFormat="1" applyFont="1" applyFill="1" applyBorder="1" applyAlignment="1" applyProtection="1">
      <alignment horizontal="left" vertical="center"/>
    </xf>
    <xf numFmtId="44" fontId="4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6" xfId="0" applyFont="1" applyFill="1" applyBorder="1" applyAlignment="1" applyProtection="1">
      <alignment horizontal="left" vertical="center"/>
    </xf>
    <xf numFmtId="167" fontId="2" fillId="0" borderId="6" xfId="0" applyNumberFormat="1" applyFont="1" applyFill="1" applyBorder="1" applyAlignment="1" applyProtection="1">
      <alignment horizontal="center" vertical="center"/>
    </xf>
    <xf numFmtId="44" fontId="2" fillId="0" borderId="6" xfId="0" applyNumberFormat="1" applyFont="1" applyFill="1" applyBorder="1" applyAlignment="1" applyProtection="1">
      <alignment horizontal="left" vertical="center"/>
    </xf>
    <xf numFmtId="14" fontId="2" fillId="0" borderId="6" xfId="0" applyNumberFormat="1" applyFont="1" applyFill="1" applyBorder="1" applyAlignment="1" applyProtection="1">
      <alignment vertical="center"/>
    </xf>
    <xf numFmtId="44" fontId="4" fillId="0" borderId="6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horizontal="right" vertical="center" indent="1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top"/>
    </xf>
    <xf numFmtId="165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 indent="1"/>
    </xf>
    <xf numFmtId="44" fontId="5" fillId="0" borderId="0" xfId="0" applyNumberFormat="1" applyFont="1" applyFill="1" applyBorder="1" applyAlignment="1" applyProtection="1">
      <alignment horizontal="left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right" vertical="center" indent="1"/>
    </xf>
    <xf numFmtId="14" fontId="7" fillId="0" borderId="0" xfId="0" applyNumberFormat="1" applyFont="1" applyFill="1" applyBorder="1" applyAlignment="1" applyProtection="1">
      <alignment horizontal="right" vertical="center" indent="1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7" fontId="2" fillId="0" borderId="2" xfId="0" applyNumberFormat="1" applyFont="1" applyFill="1" applyBorder="1" applyAlignment="1" applyProtection="1">
      <alignment vertical="center"/>
      <protection locked="0"/>
    </xf>
    <xf numFmtId="168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</xf>
    <xf numFmtId="44" fontId="2" fillId="0" borderId="1" xfId="0" applyNumberFormat="1" applyFont="1" applyFill="1" applyBorder="1" applyAlignment="1" applyProtection="1">
      <alignment vertical="center"/>
      <protection locked="0"/>
    </xf>
    <xf numFmtId="44" fontId="2" fillId="0" borderId="2" xfId="0" applyNumberFormat="1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center"/>
    </xf>
    <xf numFmtId="7" fontId="4" fillId="0" borderId="8" xfId="0" applyNumberFormat="1" applyFont="1" applyFill="1" applyBorder="1" applyAlignment="1" applyProtection="1">
      <alignment vertical="center"/>
    </xf>
    <xf numFmtId="44" fontId="5" fillId="0" borderId="9" xfId="0" applyNumberFormat="1" applyFont="1" applyFill="1" applyBorder="1" applyAlignment="1" applyProtection="1">
      <alignment horizontal="left" vertical="center"/>
    </xf>
    <xf numFmtId="44" fontId="4" fillId="0" borderId="1" xfId="0" applyNumberFormat="1" applyFont="1" applyFill="1" applyBorder="1" applyAlignment="1" applyProtection="1">
      <alignment vertical="center"/>
    </xf>
    <xf numFmtId="44" fontId="5" fillId="0" borderId="11" xfId="0" applyNumberFormat="1" applyFont="1" applyFill="1" applyBorder="1" applyAlignment="1" applyProtection="1">
      <alignment horizontal="left" vertical="center"/>
    </xf>
    <xf numFmtId="44" fontId="4" fillId="0" borderId="2" xfId="0" applyNumberFormat="1" applyFont="1" applyFill="1" applyBorder="1" applyAlignment="1" applyProtection="1">
      <alignment vertical="center"/>
    </xf>
    <xf numFmtId="14" fontId="7" fillId="0" borderId="1" xfId="0" applyNumberFormat="1" applyFont="1" applyFill="1" applyBorder="1" applyAlignment="1" applyProtection="1">
      <alignment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7" fillId="0" borderId="8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4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right" vertical="center"/>
    </xf>
    <xf numFmtId="169" fontId="7" fillId="0" borderId="1" xfId="0" applyNumberFormat="1" applyFont="1" applyFill="1" applyBorder="1" applyAlignment="1" applyProtection="1">
      <alignment vertical="center"/>
    </xf>
    <xf numFmtId="14" fontId="7" fillId="0" borderId="1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4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169" fontId="7" fillId="0" borderId="13" xfId="0" applyNumberFormat="1" applyFont="1" applyFill="1" applyBorder="1" applyAlignment="1" applyProtection="1">
      <alignment vertical="center"/>
    </xf>
    <xf numFmtId="44" fontId="7" fillId="0" borderId="13" xfId="0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</xf>
    <xf numFmtId="14" fontId="2" fillId="0" borderId="0" xfId="0" applyNumberFormat="1" applyFont="1" applyFill="1" applyBorder="1" applyAlignment="1" applyProtection="1"/>
    <xf numFmtId="0" fontId="5" fillId="0" borderId="15" xfId="0" applyFont="1" applyFill="1" applyBorder="1" applyAlignment="1" applyProtection="1">
      <alignment horizontal="left" vertical="center"/>
      <protection locked="0"/>
    </xf>
    <xf numFmtId="14" fontId="5" fillId="0" borderId="13" xfId="0" applyNumberFormat="1" applyFont="1" applyFill="1" applyBorder="1" applyAlignment="1" applyProtection="1">
      <alignment horizontal="center" vertical="center"/>
      <protection locked="0"/>
    </xf>
    <xf numFmtId="167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4" fontId="7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right" vertical="center" indent="1"/>
    </xf>
    <xf numFmtId="0" fontId="12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/>
    </xf>
    <xf numFmtId="164" fontId="14" fillId="0" borderId="1" xfId="0" applyNumberFormat="1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4" fontId="15" fillId="0" borderId="1" xfId="0" applyNumberFormat="1" applyFont="1" applyFill="1" applyBorder="1" applyAlignment="1" applyProtection="1">
      <alignment vertical="center"/>
      <protection locked="0"/>
    </xf>
    <xf numFmtId="168" fontId="5" fillId="0" borderId="13" xfId="0" applyNumberFormat="1" applyFont="1" applyFill="1" applyBorder="1" applyAlignment="1" applyProtection="1">
      <alignment horizontal="right" vertical="center" indent="1"/>
      <protection locked="0"/>
    </xf>
    <xf numFmtId="0" fontId="7" fillId="0" borderId="14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44" fontId="5" fillId="0" borderId="13" xfId="0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center" indent="1"/>
    </xf>
    <xf numFmtId="14" fontId="7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164" fontId="14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/>
    </xf>
    <xf numFmtId="164" fontId="8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top"/>
      <protection locked="0"/>
    </xf>
    <xf numFmtId="0" fontId="5" fillId="0" borderId="20" xfId="0" applyFont="1" applyFill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0" fontId="5" fillId="0" borderId="21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6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47625</xdr:rowOff>
        </xdr:from>
        <xdr:to>
          <xdr:col>5</xdr:col>
          <xdr:colOff>790575</xdr:colOff>
          <xdr:row>27</xdr:row>
          <xdr:rowOff>428625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24</xdr:row>
          <xdr:rowOff>0</xdr:rowOff>
        </xdr:from>
        <xdr:to>
          <xdr:col>4</xdr:col>
          <xdr:colOff>466725</xdr:colOff>
          <xdr:row>25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66675</xdr:colOff>
      <xdr:row>0</xdr:row>
      <xdr:rowOff>1</xdr:rowOff>
    </xdr:from>
    <xdr:to>
      <xdr:col>13</xdr:col>
      <xdr:colOff>1</xdr:colOff>
      <xdr:row>5</xdr:row>
      <xdr:rowOff>171450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6877050" y="1"/>
          <a:ext cx="4152901" cy="1381124"/>
        </a:xfrm>
        <a:prstGeom prst="rect">
          <a:avLst/>
        </a:prstGeom>
        <a:solidFill>
          <a:srgbClr val="FFFF00">
            <a:alpha val="23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Sammelabrechnung für Einzelfahrten ohne Mitfahrer.</a:t>
          </a:r>
        </a:p>
        <a:p>
          <a:r>
            <a:rPr lang="de-DE" sz="1100"/>
            <a:t>Abzurechnen alle 3 Monate.</a:t>
          </a:r>
        </a:p>
        <a:p>
          <a:r>
            <a:rPr lang="de-DE" sz="1100"/>
            <a:t>Die Spalten "Reisezeit"</a:t>
          </a:r>
          <a:r>
            <a:rPr lang="de-DE" sz="1100" baseline="0"/>
            <a:t> bis "Gesamt" sind schreibgeschützt da sie die Formeln zur Berechnung enthalten.</a:t>
          </a:r>
        </a:p>
        <a:p>
          <a:r>
            <a:rPr lang="de-DE" sz="1100" baseline="0"/>
            <a:t>Abfahrt/Rückkehr unbedingt im Uhrzeitformat mit Doppelpunkt (:) eingeben.</a:t>
          </a:r>
          <a:endParaRPr lang="de-DE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P51"/>
  <sheetViews>
    <sheetView showGridLines="0" tabSelected="1" zoomScaleNormal="100" workbookViewId="0">
      <selection activeCell="E6" sqref="E6"/>
    </sheetView>
  </sheetViews>
  <sheetFormatPr baseColWidth="10" defaultColWidth="9.33203125" defaultRowHeight="12.75" x14ac:dyDescent="0.2"/>
  <cols>
    <col min="1" max="1" width="16.5" style="18" customWidth="1"/>
    <col min="2" max="2" width="14.83203125" style="18" customWidth="1"/>
    <col min="3" max="3" width="16.33203125" style="18" customWidth="1"/>
    <col min="4" max="4" width="13.6640625" style="18" customWidth="1"/>
    <col min="5" max="6" width="17.6640625" style="18" customWidth="1"/>
    <col min="7" max="9" width="9.33203125" style="18"/>
    <col min="10" max="10" width="10.5" style="18" bestFit="1" customWidth="1"/>
    <col min="11" max="16384" width="9.33203125" style="18"/>
  </cols>
  <sheetData>
    <row r="1" spans="1:10" s="16" customFormat="1" ht="20.100000000000001" customHeight="1" x14ac:dyDescent="0.2">
      <c r="A1" s="1" t="s">
        <v>6</v>
      </c>
      <c r="B1" s="2"/>
      <c r="C1" s="3"/>
      <c r="D1" s="4"/>
      <c r="E1" s="4"/>
      <c r="F1" s="3"/>
    </row>
    <row r="2" spans="1:10" s="16" customFormat="1" ht="24.95" customHeight="1" x14ac:dyDescent="0.2">
      <c r="A2" s="24" t="s">
        <v>0</v>
      </c>
      <c r="B2" s="35"/>
      <c r="C2" s="35"/>
      <c r="D2" s="24" t="s">
        <v>2</v>
      </c>
      <c r="E2" s="35"/>
      <c r="F2" s="35"/>
    </row>
    <row r="3" spans="1:10" s="16" customFormat="1" ht="21.95" customHeight="1" x14ac:dyDescent="0.2">
      <c r="A3" s="24" t="s">
        <v>7</v>
      </c>
      <c r="B3" s="35"/>
      <c r="C3" s="35"/>
      <c r="D3" s="24" t="s">
        <v>5</v>
      </c>
      <c r="E3" s="35"/>
      <c r="F3" s="35"/>
    </row>
    <row r="4" spans="1:10" s="16" customFormat="1" ht="21.95" customHeight="1" x14ac:dyDescent="0.2">
      <c r="A4" s="24" t="s">
        <v>8</v>
      </c>
      <c r="B4" s="35"/>
      <c r="C4" s="35"/>
      <c r="D4" s="24" t="s">
        <v>1</v>
      </c>
      <c r="E4" s="35"/>
      <c r="F4" s="35"/>
    </row>
    <row r="5" spans="1:10" s="16" customFormat="1" ht="21.95" customHeight="1" x14ac:dyDescent="0.2">
      <c r="A5" s="24" t="s">
        <v>9</v>
      </c>
      <c r="B5" s="35"/>
      <c r="C5" s="35"/>
      <c r="D5" s="35"/>
      <c r="E5" s="35"/>
      <c r="F5" s="35"/>
    </row>
    <row r="6" spans="1:10" s="16" customFormat="1" ht="21.95" customHeight="1" x14ac:dyDescent="0.2">
      <c r="A6" s="24" t="s">
        <v>12</v>
      </c>
      <c r="B6" s="35"/>
      <c r="C6" s="35"/>
      <c r="D6" s="35"/>
      <c r="E6" s="35"/>
      <c r="F6" s="35"/>
    </row>
    <row r="7" spans="1:10" s="16" customFormat="1" ht="7.5" customHeight="1" x14ac:dyDescent="0.2">
      <c r="A7" s="25"/>
      <c r="B7" s="39"/>
      <c r="C7" s="39"/>
      <c r="D7" s="39"/>
      <c r="E7" s="39"/>
      <c r="F7" s="27"/>
    </row>
    <row r="8" spans="1:10" s="16" customFormat="1" ht="16.5" customHeight="1" x14ac:dyDescent="0.2">
      <c r="A8" s="28" t="s">
        <v>13</v>
      </c>
      <c r="B8" s="39" t="s">
        <v>30</v>
      </c>
      <c r="C8" s="39"/>
      <c r="D8" s="39"/>
      <c r="E8" s="39"/>
      <c r="F8" s="39"/>
    </row>
    <row r="9" spans="1:10" s="16" customFormat="1" ht="21.95" customHeight="1" x14ac:dyDescent="0.2">
      <c r="A9" s="28" t="s">
        <v>22</v>
      </c>
      <c r="B9" s="30"/>
      <c r="C9" s="24" t="s">
        <v>10</v>
      </c>
      <c r="D9" s="38"/>
      <c r="E9" s="62" t="s">
        <v>31</v>
      </c>
      <c r="F9" s="63">
        <f>(INT((B10+D10)-(B9+D9))*24)+(((B10+D10)-(B9+D9)-INT((B10+D10)-(B9+D9)))*24)</f>
        <v>0</v>
      </c>
      <c r="H9" s="17"/>
    </row>
    <row r="10" spans="1:10" s="16" customFormat="1" ht="21.95" customHeight="1" x14ac:dyDescent="0.2">
      <c r="A10" s="28" t="s">
        <v>23</v>
      </c>
      <c r="B10" s="30"/>
      <c r="C10" s="24" t="s">
        <v>11</v>
      </c>
      <c r="D10" s="38"/>
      <c r="E10" s="62" t="s">
        <v>13</v>
      </c>
      <c r="F10" s="51">
        <f>IFERROR(VLOOKUP(F9,Werte!$A$2:$C$4,3,TRUE),0)</f>
        <v>0</v>
      </c>
      <c r="J10" s="32"/>
    </row>
    <row r="11" spans="1:10" s="16" customFormat="1" ht="21.95" customHeight="1" x14ac:dyDescent="0.2">
      <c r="A11" s="94" t="s">
        <v>25</v>
      </c>
      <c r="B11" s="94"/>
      <c r="C11" s="94"/>
      <c r="D11" s="37"/>
      <c r="E11" s="62" t="s">
        <v>32</v>
      </c>
      <c r="F11" s="51">
        <f>IFERROR(Werte!C5*D11,0)</f>
        <v>0</v>
      </c>
    </row>
    <row r="12" spans="1:10" s="16" customFormat="1" ht="21.95" customHeight="1" x14ac:dyDescent="0.2">
      <c r="A12" s="33"/>
      <c r="B12" s="33"/>
      <c r="C12" s="33"/>
      <c r="D12" s="36"/>
      <c r="E12" s="46" t="s">
        <v>24</v>
      </c>
      <c r="F12" s="51">
        <f>COUNTA(A15:B22)*D11*Werte!C6</f>
        <v>0</v>
      </c>
    </row>
    <row r="13" spans="1:10" s="16" customFormat="1" ht="9.9499999999999993" customHeight="1" x14ac:dyDescent="0.2">
      <c r="A13" s="34"/>
      <c r="B13" s="34"/>
      <c r="C13" s="34"/>
      <c r="D13" s="45"/>
      <c r="E13" s="29"/>
      <c r="F13" s="13"/>
    </row>
    <row r="14" spans="1:10" s="16" customFormat="1" ht="15.75" x14ac:dyDescent="0.2">
      <c r="A14" s="64" t="s">
        <v>20</v>
      </c>
      <c r="B14" s="52"/>
      <c r="C14" s="52"/>
      <c r="D14" s="54" t="s">
        <v>21</v>
      </c>
      <c r="E14" s="52"/>
      <c r="F14" s="53" t="s">
        <v>19</v>
      </c>
    </row>
    <row r="15" spans="1:10" s="16" customFormat="1" ht="21.95" customHeight="1" x14ac:dyDescent="0.2">
      <c r="A15" s="96"/>
      <c r="B15" s="96"/>
      <c r="C15" s="97"/>
      <c r="D15" s="47" t="str">
        <f t="shared" ref="D15:D22" si="0">IF(A15&lt;&gt;"",$F$10,"")</f>
        <v/>
      </c>
      <c r="E15" s="48"/>
      <c r="F15" s="49"/>
    </row>
    <row r="16" spans="1:10" s="16" customFormat="1" ht="21.95" customHeight="1" x14ac:dyDescent="0.2">
      <c r="A16" s="98"/>
      <c r="B16" s="98"/>
      <c r="C16" s="99"/>
      <c r="D16" s="47" t="str">
        <f t="shared" si="0"/>
        <v/>
      </c>
      <c r="E16" s="50"/>
      <c r="F16" s="51"/>
    </row>
    <row r="17" spans="1:16" s="16" customFormat="1" ht="21.95" customHeight="1" x14ac:dyDescent="0.2">
      <c r="A17" s="98"/>
      <c r="B17" s="98"/>
      <c r="C17" s="99"/>
      <c r="D17" s="47" t="str">
        <f t="shared" si="0"/>
        <v/>
      </c>
      <c r="E17" s="50"/>
      <c r="F17" s="51"/>
    </row>
    <row r="18" spans="1:16" s="16" customFormat="1" ht="21.95" customHeight="1" x14ac:dyDescent="0.2">
      <c r="A18" s="98"/>
      <c r="B18" s="98"/>
      <c r="C18" s="99"/>
      <c r="D18" s="47" t="str">
        <f t="shared" si="0"/>
        <v/>
      </c>
      <c r="E18" s="50"/>
      <c r="F18" s="51"/>
      <c r="P18" s="31"/>
    </row>
    <row r="19" spans="1:16" s="16" customFormat="1" ht="21.95" customHeight="1" x14ac:dyDescent="0.2">
      <c r="A19" s="98"/>
      <c r="B19" s="98"/>
      <c r="C19" s="99"/>
      <c r="D19" s="47" t="str">
        <f t="shared" si="0"/>
        <v/>
      </c>
      <c r="E19" s="50"/>
      <c r="F19" s="51"/>
    </row>
    <row r="20" spans="1:16" s="16" customFormat="1" ht="21.95" customHeight="1" x14ac:dyDescent="0.2">
      <c r="A20" s="98"/>
      <c r="B20" s="98"/>
      <c r="C20" s="99"/>
      <c r="D20" s="47" t="str">
        <f t="shared" si="0"/>
        <v/>
      </c>
      <c r="E20" s="50"/>
      <c r="F20" s="51"/>
    </row>
    <row r="21" spans="1:16" s="16" customFormat="1" ht="21.95" customHeight="1" x14ac:dyDescent="0.2">
      <c r="A21" s="98"/>
      <c r="B21" s="98"/>
      <c r="C21" s="99"/>
      <c r="D21" s="47" t="str">
        <f t="shared" si="0"/>
        <v/>
      </c>
      <c r="E21" s="50"/>
      <c r="F21" s="51"/>
    </row>
    <row r="22" spans="1:16" s="16" customFormat="1" ht="21.95" customHeight="1" x14ac:dyDescent="0.2">
      <c r="A22" s="98"/>
      <c r="B22" s="98"/>
      <c r="C22" s="99"/>
      <c r="D22" s="47" t="str">
        <f t="shared" si="0"/>
        <v/>
      </c>
      <c r="E22" s="50"/>
      <c r="F22" s="51"/>
    </row>
    <row r="23" spans="1:16" s="16" customFormat="1" ht="9.9499999999999993" customHeight="1" x14ac:dyDescent="0.2">
      <c r="A23" s="11"/>
      <c r="B23" s="3"/>
      <c r="C23" s="3"/>
      <c r="D23" s="5"/>
      <c r="E23" s="12"/>
      <c r="F23" s="13"/>
    </row>
    <row r="24" spans="1:16" s="16" customFormat="1" ht="21.95" customHeight="1" x14ac:dyDescent="0.2">
      <c r="A24" s="95" t="s">
        <v>14</v>
      </c>
      <c r="B24" s="95"/>
      <c r="C24" s="95"/>
      <c r="D24" s="40"/>
      <c r="E24" s="40"/>
      <c r="F24" s="40"/>
    </row>
    <row r="25" spans="1:16" s="16" customFormat="1" ht="21.95" customHeight="1" x14ac:dyDescent="0.2">
      <c r="A25" s="95" t="s">
        <v>15</v>
      </c>
      <c r="B25" s="95"/>
      <c r="C25" s="95"/>
      <c r="D25" s="41"/>
      <c r="E25" s="41"/>
      <c r="F25" s="41"/>
    </row>
    <row r="26" spans="1:16" s="16" customFormat="1" ht="9.9499999999999993" customHeight="1" x14ac:dyDescent="0.2">
      <c r="A26" s="22"/>
      <c r="B26" s="19"/>
      <c r="C26" s="19"/>
      <c r="D26" s="20"/>
      <c r="E26" s="21"/>
      <c r="F26" s="23"/>
    </row>
    <row r="27" spans="1:16" s="16" customFormat="1" ht="21.75" customHeight="1" x14ac:dyDescent="0.2">
      <c r="A27" s="6" t="s">
        <v>4</v>
      </c>
      <c r="B27" s="7"/>
      <c r="C27" s="8"/>
      <c r="D27" s="9"/>
      <c r="E27" s="9"/>
      <c r="F27" s="10">
        <f>SUM(F10:F12,D15:D22,F24:F25)</f>
        <v>0</v>
      </c>
    </row>
    <row r="28" spans="1:16" s="16" customFormat="1" ht="34.5" customHeight="1" x14ac:dyDescent="0.2">
      <c r="A28" s="42" t="s">
        <v>16</v>
      </c>
      <c r="B28" s="42"/>
      <c r="C28" s="42"/>
      <c r="D28" s="42"/>
      <c r="E28" s="42"/>
      <c r="F28" s="42"/>
    </row>
    <row r="29" spans="1:16" s="16" customFormat="1" ht="26.25" customHeight="1" x14ac:dyDescent="0.2">
      <c r="A29" s="11"/>
      <c r="B29" s="11" t="s">
        <v>17</v>
      </c>
      <c r="C29" s="3"/>
      <c r="D29" s="5"/>
      <c r="E29" s="12"/>
      <c r="F29" s="13"/>
    </row>
    <row r="30" spans="1:16" s="16" customFormat="1" ht="27.75" customHeight="1" x14ac:dyDescent="0.2">
      <c r="A30" s="11"/>
      <c r="B30" s="44"/>
      <c r="C30" s="44"/>
      <c r="D30" s="44"/>
      <c r="E30" s="49"/>
    </row>
    <row r="31" spans="1:16" s="16" customFormat="1" ht="17.25" customHeight="1" x14ac:dyDescent="0.2">
      <c r="A31" s="11"/>
      <c r="B31" s="43" t="s">
        <v>18</v>
      </c>
      <c r="C31" s="43"/>
      <c r="D31" s="43"/>
      <c r="E31" s="13"/>
    </row>
    <row r="32" spans="1:16" s="16" customFormat="1" ht="32.25" customHeight="1" x14ac:dyDescent="0.2">
      <c r="A32" s="14"/>
      <c r="B32" s="44"/>
      <c r="C32" s="44"/>
      <c r="D32" s="44"/>
      <c r="E32" s="55"/>
    </row>
    <row r="33" spans="1:5" s="16" customFormat="1" ht="30.75" customHeight="1" x14ac:dyDescent="0.2">
      <c r="A33" s="14"/>
      <c r="B33" s="26" t="s">
        <v>3</v>
      </c>
      <c r="C33" s="15"/>
      <c r="D33" s="15"/>
      <c r="E33" s="15"/>
    </row>
    <row r="34" spans="1:5" s="16" customFormat="1" ht="20.100000000000001" customHeight="1" x14ac:dyDescent="0.2"/>
    <row r="35" spans="1:5" s="16" customFormat="1" ht="20.100000000000001" customHeight="1" x14ac:dyDescent="0.2"/>
    <row r="36" spans="1:5" s="16" customFormat="1" ht="20.100000000000001" customHeight="1" x14ac:dyDescent="0.2"/>
    <row r="37" spans="1:5" s="16" customFormat="1" ht="20.100000000000001" customHeight="1" x14ac:dyDescent="0.2"/>
    <row r="38" spans="1:5" s="16" customFormat="1" ht="20.100000000000001" customHeight="1" x14ac:dyDescent="0.2"/>
    <row r="39" spans="1:5" s="16" customFormat="1" ht="20.100000000000001" customHeight="1" x14ac:dyDescent="0.2"/>
    <row r="40" spans="1:5" s="16" customFormat="1" ht="20.100000000000001" customHeight="1" x14ac:dyDescent="0.2"/>
    <row r="41" spans="1:5" s="16" customFormat="1" ht="20.100000000000001" customHeight="1" x14ac:dyDescent="0.2"/>
    <row r="42" spans="1:5" s="16" customFormat="1" ht="20.100000000000001" customHeight="1" x14ac:dyDescent="0.2"/>
    <row r="43" spans="1:5" s="16" customFormat="1" ht="20.100000000000001" customHeight="1" x14ac:dyDescent="0.2"/>
    <row r="44" spans="1:5" s="16" customFormat="1" ht="20.100000000000001" customHeight="1" x14ac:dyDescent="0.2"/>
    <row r="45" spans="1:5" s="16" customFormat="1" ht="20.100000000000001" customHeight="1" x14ac:dyDescent="0.2"/>
    <row r="46" spans="1:5" s="16" customFormat="1" ht="20.100000000000001" customHeight="1" x14ac:dyDescent="0.2"/>
    <row r="47" spans="1:5" s="16" customFormat="1" ht="20.100000000000001" customHeight="1" x14ac:dyDescent="0.2"/>
    <row r="48" spans="1:5" s="16" customFormat="1" ht="20.100000000000001" customHeight="1" x14ac:dyDescent="0.2"/>
    <row r="49" spans="1:6" s="16" customFormat="1" ht="20.100000000000001" customHeight="1" x14ac:dyDescent="0.2"/>
    <row r="50" spans="1:6" s="16" customFormat="1" ht="20.100000000000001" customHeight="1" x14ac:dyDescent="0.2"/>
    <row r="51" spans="1:6" s="16" customFormat="1" ht="20.100000000000001" customHeight="1" x14ac:dyDescent="0.2">
      <c r="A51" s="18"/>
      <c r="B51" s="18"/>
      <c r="C51" s="18"/>
      <c r="D51" s="18"/>
      <c r="E51" s="18"/>
      <c r="F51" s="18"/>
    </row>
  </sheetData>
  <sheetProtection sheet="1" selectLockedCells="1"/>
  <mergeCells count="11">
    <mergeCell ref="A11:C11"/>
    <mergeCell ref="A24:C24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</mergeCells>
  <conditionalFormatting sqref="F9 D12:D13">
    <cfRule type="cellIs" dxfId="5" priority="8" operator="equal">
      <formula>0</formula>
    </cfRule>
  </conditionalFormatting>
  <conditionalFormatting sqref="F10:F13 F15:F27 D24:F25">
    <cfRule type="cellIs" dxfId="4" priority="3" operator="equal">
      <formula>0</formula>
    </cfRule>
  </conditionalFormatting>
  <pageMargins left="0.78740157480314965" right="0.6692913385826772" top="1.5354330708661419" bottom="0.43307086614173229" header="0.59055118110236227" footer="0.31496062992125984"/>
  <pageSetup paperSize="9" orientation="portrait" r:id="rId1"/>
  <headerFooter>
    <oddHeader>&amp;L&amp;"Times New Roman,Fett"Schützenkreis Nienburg/Weser e.V.&amp;"Times New Roman,Standard"
im Deutschen Schützenbund
Stöckser Straße 15
31634 Steimbke&amp;C&amp;G&amp;R1. Kreisschatzmeister
Wilhelm Albers
Schmiedeweg 3, 31638 Stöckse
&amp;8(gültig ab 01.05.2018)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5</xdr:col>
                    <xdr:colOff>419100</xdr:colOff>
                    <xdr:row>27</xdr:row>
                    <xdr:rowOff>47625</xdr:rowOff>
                  </from>
                  <to>
                    <xdr:col>5</xdr:col>
                    <xdr:colOff>790575</xdr:colOff>
                    <xdr:row>27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69B0A-7070-42BA-BBD3-0F24A0848DD7}">
  <sheetPr codeName="Tabelle1">
    <pageSetUpPr fitToPage="1"/>
  </sheetPr>
  <dimension ref="A1:O48"/>
  <sheetViews>
    <sheetView showGridLines="0" zoomScaleNormal="100" workbookViewId="0">
      <selection activeCell="B9" sqref="B9"/>
    </sheetView>
  </sheetViews>
  <sheetFormatPr baseColWidth="10" defaultColWidth="9.33203125" defaultRowHeight="12.75" x14ac:dyDescent="0.2"/>
  <cols>
    <col min="1" max="1" width="6.1640625" style="83" customWidth="1"/>
    <col min="2" max="3" width="34.6640625" style="83" customWidth="1"/>
    <col min="4" max="5" width="12.33203125" style="83" customWidth="1"/>
    <col min="6" max="7" width="9.5" style="83" customWidth="1"/>
    <col min="8" max="8" width="10.33203125" style="83" customWidth="1"/>
    <col min="9" max="9" width="12.1640625" style="83" customWidth="1"/>
    <col min="10" max="12" width="11.6640625" style="83" customWidth="1"/>
    <col min="13" max="13" width="16.33203125" style="83" customWidth="1"/>
    <col min="14" max="21" width="9.83203125" style="83" customWidth="1"/>
    <col min="22" max="16384" width="9.33203125" style="83"/>
  </cols>
  <sheetData>
    <row r="1" spans="1:15" s="3" customFormat="1" ht="20.100000000000001" customHeight="1" x14ac:dyDescent="0.2">
      <c r="A1" s="1" t="s">
        <v>45</v>
      </c>
      <c r="D1" s="4"/>
      <c r="E1" s="4"/>
    </row>
    <row r="2" spans="1:15" s="3" customFormat="1" ht="24.95" customHeight="1" x14ac:dyDescent="0.2">
      <c r="B2" s="73" t="s">
        <v>0</v>
      </c>
      <c r="C2" s="84"/>
      <c r="D2" s="73" t="s">
        <v>2</v>
      </c>
      <c r="E2" s="100"/>
      <c r="F2" s="100"/>
      <c r="G2" s="100"/>
    </row>
    <row r="3" spans="1:15" s="3" customFormat="1" ht="21.95" customHeight="1" x14ac:dyDescent="0.2">
      <c r="B3" s="73" t="s">
        <v>7</v>
      </c>
      <c r="C3" s="84"/>
      <c r="D3" s="73" t="s">
        <v>5</v>
      </c>
      <c r="E3" s="100"/>
      <c r="F3" s="100"/>
      <c r="G3" s="100"/>
    </row>
    <row r="4" spans="1:15" s="3" customFormat="1" ht="21.95" customHeight="1" x14ac:dyDescent="0.2">
      <c r="B4" s="73" t="s">
        <v>8</v>
      </c>
      <c r="C4" s="84"/>
      <c r="D4" s="73" t="s">
        <v>1</v>
      </c>
      <c r="E4" s="100"/>
      <c r="F4" s="100"/>
      <c r="G4" s="100"/>
    </row>
    <row r="5" spans="1:15" s="3" customFormat="1" ht="7.5" customHeight="1" x14ac:dyDescent="0.2">
      <c r="A5" s="25"/>
      <c r="B5" s="104" t="s">
        <v>51</v>
      </c>
      <c r="C5" s="39"/>
      <c r="D5" s="39"/>
      <c r="E5" s="39"/>
      <c r="F5" s="27"/>
    </row>
    <row r="6" spans="1:15" s="3" customFormat="1" ht="15.75" x14ac:dyDescent="0.2">
      <c r="B6" s="107"/>
      <c r="C6" s="108"/>
      <c r="D6" s="39"/>
      <c r="E6" s="39"/>
      <c r="F6" s="39"/>
      <c r="H6" s="62"/>
      <c r="I6" s="62"/>
      <c r="J6" s="39"/>
    </row>
    <row r="7" spans="1:15" s="3" customFormat="1" ht="15.75" x14ac:dyDescent="0.2">
      <c r="B7" s="109"/>
      <c r="C7" s="110"/>
      <c r="D7" s="101" t="s">
        <v>40</v>
      </c>
      <c r="E7" s="102"/>
      <c r="F7" s="103" t="s">
        <v>44</v>
      </c>
      <c r="G7" s="102"/>
      <c r="H7" s="89"/>
      <c r="I7" s="90" t="s">
        <v>48</v>
      </c>
      <c r="J7" s="90"/>
      <c r="K7" s="91"/>
      <c r="L7" s="91"/>
      <c r="M7" s="92"/>
    </row>
    <row r="8" spans="1:15" s="65" customFormat="1" ht="38.25" x14ac:dyDescent="0.2">
      <c r="A8" s="66" t="s">
        <v>42</v>
      </c>
      <c r="B8" s="105" t="s">
        <v>33</v>
      </c>
      <c r="C8" s="106" t="s">
        <v>34</v>
      </c>
      <c r="D8" s="66" t="s">
        <v>35</v>
      </c>
      <c r="E8" s="66" t="s">
        <v>36</v>
      </c>
      <c r="F8" s="67" t="s">
        <v>37</v>
      </c>
      <c r="G8" s="67" t="s">
        <v>38</v>
      </c>
      <c r="H8" s="68" t="s">
        <v>46</v>
      </c>
      <c r="I8" s="68" t="s">
        <v>47</v>
      </c>
      <c r="J8" s="69" t="s">
        <v>39</v>
      </c>
      <c r="K8" s="69" t="s">
        <v>21</v>
      </c>
      <c r="L8" s="66" t="s">
        <v>49</v>
      </c>
      <c r="M8" s="69" t="s">
        <v>41</v>
      </c>
    </row>
    <row r="9" spans="1:15" s="3" customFormat="1" ht="20.100000000000001" customHeight="1" x14ac:dyDescent="0.2">
      <c r="A9" s="80">
        <v>1</v>
      </c>
      <c r="B9" s="75"/>
      <c r="C9" s="72"/>
      <c r="D9" s="76"/>
      <c r="E9" s="76"/>
      <c r="F9" s="88"/>
      <c r="G9" s="88"/>
      <c r="H9" s="77"/>
      <c r="I9" s="93"/>
      <c r="J9" s="70">
        <f t="shared" ref="J9:J23" si="0">(INT((E9+G9)-(D9+F9))*24)+(((E9+G9)-(D9+F9)-INT((E9+G9)-(D9+F9)))*24)</f>
        <v>0</v>
      </c>
      <c r="K9" s="71">
        <f>IFERROR(VLOOKUP(J9,Werte!$A$2:$C$4,3,TRUE),0)</f>
        <v>0</v>
      </c>
      <c r="L9" s="71">
        <f>IFERROR(Werte!$C$5*H9,0)</f>
        <v>0</v>
      </c>
      <c r="M9" s="71">
        <f>SUM(K9:L9,I9)</f>
        <v>0</v>
      </c>
    </row>
    <row r="10" spans="1:15" s="3" customFormat="1" ht="20.100000000000001" customHeight="1" x14ac:dyDescent="0.2">
      <c r="A10" s="80">
        <v>2</v>
      </c>
      <c r="B10" s="78"/>
      <c r="C10" s="72"/>
      <c r="D10" s="76"/>
      <c r="E10" s="76"/>
      <c r="F10" s="88"/>
      <c r="G10" s="88"/>
      <c r="H10" s="77"/>
      <c r="I10" s="93"/>
      <c r="J10" s="70">
        <f t="shared" si="0"/>
        <v>0</v>
      </c>
      <c r="K10" s="71">
        <f>IFERROR(VLOOKUP(J10,Werte!$A$2:$C$4,3,TRUE),0)</f>
        <v>0</v>
      </c>
      <c r="L10" s="71">
        <f>IFERROR(Werte!$C$5*H10,0)</f>
        <v>0</v>
      </c>
      <c r="M10" s="71">
        <f t="shared" ref="M10:M23" si="1">SUM(K10:L10,I10)</f>
        <v>0</v>
      </c>
    </row>
    <row r="11" spans="1:15" s="3" customFormat="1" ht="20.100000000000001" customHeight="1" x14ac:dyDescent="0.2">
      <c r="A11" s="80">
        <v>3</v>
      </c>
      <c r="B11" s="78"/>
      <c r="C11" s="72"/>
      <c r="D11" s="76"/>
      <c r="E11" s="76"/>
      <c r="F11" s="88"/>
      <c r="G11" s="88"/>
      <c r="H11" s="77"/>
      <c r="I11" s="93"/>
      <c r="J11" s="70">
        <f t="shared" si="0"/>
        <v>0</v>
      </c>
      <c r="K11" s="71">
        <f>IFERROR(VLOOKUP(J11,Werte!$A$2:$C$4,3,TRUE),0)</f>
        <v>0</v>
      </c>
      <c r="L11" s="71">
        <f>IFERROR(Werte!$C$5*H11,0)</f>
        <v>0</v>
      </c>
      <c r="M11" s="71">
        <f t="shared" si="1"/>
        <v>0</v>
      </c>
    </row>
    <row r="12" spans="1:15" s="3" customFormat="1" ht="20.100000000000001" customHeight="1" x14ac:dyDescent="0.2">
      <c r="A12" s="80">
        <v>4</v>
      </c>
      <c r="B12" s="78"/>
      <c r="C12" s="72"/>
      <c r="D12" s="76"/>
      <c r="E12" s="76"/>
      <c r="F12" s="88"/>
      <c r="G12" s="88"/>
      <c r="H12" s="77"/>
      <c r="I12" s="93"/>
      <c r="J12" s="70">
        <f t="shared" si="0"/>
        <v>0</v>
      </c>
      <c r="K12" s="71">
        <f>IFERROR(VLOOKUP(J12,Werte!$A$2:$C$4,3,TRUE),0)</f>
        <v>0</v>
      </c>
      <c r="L12" s="71">
        <f>IFERROR(Werte!$C$5*H12,0)</f>
        <v>0</v>
      </c>
      <c r="M12" s="71">
        <f t="shared" si="1"/>
        <v>0</v>
      </c>
    </row>
    <row r="13" spans="1:15" s="3" customFormat="1" ht="20.100000000000001" customHeight="1" x14ac:dyDescent="0.2">
      <c r="A13" s="80">
        <v>5</v>
      </c>
      <c r="B13" s="75"/>
      <c r="C13" s="72"/>
      <c r="D13" s="76"/>
      <c r="E13" s="76"/>
      <c r="F13" s="88"/>
      <c r="G13" s="88"/>
      <c r="H13" s="77"/>
      <c r="I13" s="93"/>
      <c r="J13" s="70">
        <f t="shared" si="0"/>
        <v>0</v>
      </c>
      <c r="K13" s="71">
        <f>IFERROR(VLOOKUP(J13,Werte!$A$2:$C$4,3,TRUE),0)</f>
        <v>0</v>
      </c>
      <c r="L13" s="71">
        <f>IFERROR(Werte!$C$5*H13,0)</f>
        <v>0</v>
      </c>
      <c r="M13" s="71">
        <f t="shared" si="1"/>
        <v>0</v>
      </c>
    </row>
    <row r="14" spans="1:15" s="3" customFormat="1" ht="20.100000000000001" customHeight="1" x14ac:dyDescent="0.2">
      <c r="A14" s="80">
        <v>6</v>
      </c>
      <c r="B14" s="75"/>
      <c r="C14" s="72"/>
      <c r="D14" s="76"/>
      <c r="E14" s="76"/>
      <c r="F14" s="88"/>
      <c r="G14" s="88"/>
      <c r="H14" s="77"/>
      <c r="I14" s="93"/>
      <c r="J14" s="70">
        <f t="shared" si="0"/>
        <v>0</v>
      </c>
      <c r="K14" s="71">
        <f>IFERROR(VLOOKUP(J14,Werte!$A$2:$C$4,3,TRUE),0)</f>
        <v>0</v>
      </c>
      <c r="L14" s="71">
        <f>IFERROR(Werte!$C$5*H14,0)</f>
        <v>0</v>
      </c>
      <c r="M14" s="71">
        <f t="shared" si="1"/>
        <v>0</v>
      </c>
    </row>
    <row r="15" spans="1:15" s="3" customFormat="1" ht="20.100000000000001" customHeight="1" x14ac:dyDescent="0.2">
      <c r="A15" s="80">
        <v>7</v>
      </c>
      <c r="B15" s="75"/>
      <c r="C15" s="72"/>
      <c r="D15" s="76"/>
      <c r="E15" s="76"/>
      <c r="F15" s="88"/>
      <c r="G15" s="88"/>
      <c r="H15" s="77"/>
      <c r="I15" s="93"/>
      <c r="J15" s="70">
        <f t="shared" si="0"/>
        <v>0</v>
      </c>
      <c r="K15" s="71">
        <f>IFERROR(VLOOKUP(J15,Werte!$A$2:$C$4,3,TRUE),0)</f>
        <v>0</v>
      </c>
      <c r="L15" s="71">
        <f>IFERROR(Werte!$C$5*H15,0)</f>
        <v>0</v>
      </c>
      <c r="M15" s="71">
        <f t="shared" si="1"/>
        <v>0</v>
      </c>
    </row>
    <row r="16" spans="1:15" s="3" customFormat="1" ht="20.100000000000001" customHeight="1" x14ac:dyDescent="0.2">
      <c r="A16" s="80">
        <v>8</v>
      </c>
      <c r="B16" s="75"/>
      <c r="C16" s="72"/>
      <c r="D16" s="76"/>
      <c r="E16" s="76"/>
      <c r="F16" s="88"/>
      <c r="G16" s="88"/>
      <c r="H16" s="77"/>
      <c r="I16" s="93"/>
      <c r="J16" s="70">
        <f t="shared" si="0"/>
        <v>0</v>
      </c>
      <c r="K16" s="71">
        <f>IFERROR(VLOOKUP(J16,Werte!$A$2:$C$4,3,TRUE),0)</f>
        <v>0</v>
      </c>
      <c r="L16" s="71">
        <f>IFERROR(Werte!$C$5*H16,0)</f>
        <v>0</v>
      </c>
      <c r="M16" s="71">
        <f t="shared" si="1"/>
        <v>0</v>
      </c>
      <c r="O16" s="81"/>
    </row>
    <row r="17" spans="1:13" s="3" customFormat="1" ht="20.100000000000001" customHeight="1" x14ac:dyDescent="0.2">
      <c r="A17" s="80">
        <v>9</v>
      </c>
      <c r="B17" s="78"/>
      <c r="C17" s="72"/>
      <c r="D17" s="76"/>
      <c r="E17" s="76"/>
      <c r="F17" s="88"/>
      <c r="G17" s="88"/>
      <c r="H17" s="77"/>
      <c r="I17" s="93"/>
      <c r="J17" s="70">
        <f t="shared" si="0"/>
        <v>0</v>
      </c>
      <c r="K17" s="71">
        <f>IFERROR(VLOOKUP(J17,Werte!$A$2:$C$4,3,TRUE),0)</f>
        <v>0</v>
      </c>
      <c r="L17" s="71">
        <f>IFERROR(Werte!$C$5*H17,0)</f>
        <v>0</v>
      </c>
      <c r="M17" s="71">
        <f t="shared" si="1"/>
        <v>0</v>
      </c>
    </row>
    <row r="18" spans="1:13" s="3" customFormat="1" ht="20.100000000000001" customHeight="1" x14ac:dyDescent="0.2">
      <c r="A18" s="80">
        <v>10</v>
      </c>
      <c r="B18" s="78"/>
      <c r="C18" s="72"/>
      <c r="D18" s="76"/>
      <c r="E18" s="76"/>
      <c r="F18" s="88"/>
      <c r="G18" s="88"/>
      <c r="H18" s="77"/>
      <c r="I18" s="93"/>
      <c r="J18" s="70">
        <f t="shared" si="0"/>
        <v>0</v>
      </c>
      <c r="K18" s="71">
        <f>IFERROR(VLOOKUP(J18,Werte!$A$2:$C$4,3,TRUE),0)</f>
        <v>0</v>
      </c>
      <c r="L18" s="71">
        <f>IFERROR(Werte!$C$5*H18,0)</f>
        <v>0</v>
      </c>
      <c r="M18" s="71">
        <f t="shared" si="1"/>
        <v>0</v>
      </c>
    </row>
    <row r="19" spans="1:13" s="3" customFormat="1" ht="20.100000000000001" customHeight="1" x14ac:dyDescent="0.2">
      <c r="A19" s="80">
        <v>11</v>
      </c>
      <c r="B19" s="78"/>
      <c r="C19" s="72"/>
      <c r="D19" s="76"/>
      <c r="E19" s="76"/>
      <c r="F19" s="88"/>
      <c r="G19" s="88"/>
      <c r="H19" s="77"/>
      <c r="I19" s="93"/>
      <c r="J19" s="70">
        <f t="shared" si="0"/>
        <v>0</v>
      </c>
      <c r="K19" s="71">
        <f>IFERROR(VLOOKUP(J19,Werte!$A$2:$C$4,3,TRUE),0)</f>
        <v>0</v>
      </c>
      <c r="L19" s="71">
        <f>IFERROR(Werte!$C$5*H19,0)</f>
        <v>0</v>
      </c>
      <c r="M19" s="71">
        <f t="shared" si="1"/>
        <v>0</v>
      </c>
    </row>
    <row r="20" spans="1:13" s="3" customFormat="1" ht="20.100000000000001" customHeight="1" x14ac:dyDescent="0.2">
      <c r="A20" s="80">
        <v>12</v>
      </c>
      <c r="B20" s="75"/>
      <c r="C20" s="72"/>
      <c r="D20" s="76"/>
      <c r="E20" s="76"/>
      <c r="F20" s="88"/>
      <c r="G20" s="88"/>
      <c r="H20" s="77"/>
      <c r="I20" s="93"/>
      <c r="J20" s="70">
        <f t="shared" si="0"/>
        <v>0</v>
      </c>
      <c r="K20" s="71">
        <f>IFERROR(VLOOKUP(J20,Werte!$A$2:$C$4,3,TRUE),0)</f>
        <v>0</v>
      </c>
      <c r="L20" s="71">
        <f>IFERROR(Werte!$C$5*H20,0)</f>
        <v>0</v>
      </c>
      <c r="M20" s="71">
        <f t="shared" si="1"/>
        <v>0</v>
      </c>
    </row>
    <row r="21" spans="1:13" s="3" customFormat="1" ht="20.100000000000001" customHeight="1" x14ac:dyDescent="0.2">
      <c r="A21" s="80">
        <v>13</v>
      </c>
      <c r="B21" s="75"/>
      <c r="C21" s="72"/>
      <c r="D21" s="76"/>
      <c r="E21" s="76"/>
      <c r="F21" s="88"/>
      <c r="G21" s="88"/>
      <c r="H21" s="77"/>
      <c r="I21" s="93"/>
      <c r="J21" s="70">
        <f t="shared" si="0"/>
        <v>0</v>
      </c>
      <c r="K21" s="71">
        <f>IFERROR(VLOOKUP(J21,Werte!$A$2:$C$4,3,TRUE),0)</f>
        <v>0</v>
      </c>
      <c r="L21" s="71">
        <f>IFERROR(Werte!$C$5*H21,0)</f>
        <v>0</v>
      </c>
      <c r="M21" s="71">
        <f t="shared" si="1"/>
        <v>0</v>
      </c>
    </row>
    <row r="22" spans="1:13" s="3" customFormat="1" ht="20.100000000000001" customHeight="1" x14ac:dyDescent="0.2">
      <c r="A22" s="80">
        <v>14</v>
      </c>
      <c r="B22" s="75"/>
      <c r="C22" s="72"/>
      <c r="D22" s="76"/>
      <c r="E22" s="76"/>
      <c r="F22" s="88"/>
      <c r="G22" s="88"/>
      <c r="H22" s="77"/>
      <c r="I22" s="93"/>
      <c r="J22" s="70">
        <f t="shared" si="0"/>
        <v>0</v>
      </c>
      <c r="K22" s="71">
        <f>IFERROR(VLOOKUP(J22,Werte!$A$2:$C$4,3,TRUE),0)</f>
        <v>0</v>
      </c>
      <c r="L22" s="71">
        <f>IFERROR(Werte!$C$5*H22,0)</f>
        <v>0</v>
      </c>
      <c r="M22" s="71">
        <f t="shared" si="1"/>
        <v>0</v>
      </c>
    </row>
    <row r="23" spans="1:13" s="3" customFormat="1" ht="20.100000000000001" customHeight="1" x14ac:dyDescent="0.2">
      <c r="A23" s="80">
        <v>15</v>
      </c>
      <c r="B23" s="75"/>
      <c r="C23" s="79"/>
      <c r="D23" s="76"/>
      <c r="E23" s="76"/>
      <c r="F23" s="88"/>
      <c r="G23" s="88"/>
      <c r="H23" s="77"/>
      <c r="I23" s="93"/>
      <c r="J23" s="70">
        <f t="shared" si="0"/>
        <v>0</v>
      </c>
      <c r="K23" s="71">
        <f>IFERROR(VLOOKUP(J23,Werte!$A$2:$C$4,3,TRUE),0)</f>
        <v>0</v>
      </c>
      <c r="L23" s="71">
        <f>IFERROR(Werte!$C$5*H23,0)</f>
        <v>0</v>
      </c>
      <c r="M23" s="71">
        <f t="shared" si="1"/>
        <v>0</v>
      </c>
    </row>
    <row r="24" spans="1:13" s="3" customFormat="1" ht="20.100000000000001" customHeight="1" x14ac:dyDescent="0.2">
      <c r="A24" s="11"/>
      <c r="D24" s="5"/>
      <c r="E24" s="12"/>
      <c r="F24" s="13"/>
      <c r="L24" s="3" t="s">
        <v>43</v>
      </c>
      <c r="M24" s="71">
        <f>SUM(M9:M23)</f>
        <v>0</v>
      </c>
    </row>
    <row r="25" spans="1:13" s="3" customFormat="1" ht="15.75" x14ac:dyDescent="0.2">
      <c r="B25" s="82" t="s">
        <v>16</v>
      </c>
      <c r="C25" s="82"/>
      <c r="D25" s="82"/>
      <c r="E25" s="82"/>
      <c r="F25" s="82"/>
    </row>
    <row r="26" spans="1:13" s="3" customFormat="1" ht="22.5" customHeight="1" x14ac:dyDescent="0.25">
      <c r="A26" s="11"/>
      <c r="B26" s="74" t="s">
        <v>50</v>
      </c>
      <c r="D26" s="5"/>
      <c r="E26" s="12"/>
      <c r="F26" s="13"/>
    </row>
    <row r="27" spans="1:13" s="3" customFormat="1" ht="27.75" customHeight="1" x14ac:dyDescent="0.2">
      <c r="A27" s="11"/>
      <c r="B27" s="85"/>
      <c r="C27" s="85"/>
      <c r="D27" s="86"/>
      <c r="E27" s="87">
        <v>43379</v>
      </c>
      <c r="F27" s="85"/>
      <c r="G27" s="85"/>
      <c r="H27" s="85"/>
      <c r="I27" s="85"/>
      <c r="J27" s="85"/>
      <c r="K27" s="85"/>
    </row>
    <row r="28" spans="1:13" s="3" customFormat="1" ht="17.25" customHeight="1" x14ac:dyDescent="0.2">
      <c r="A28" s="11"/>
      <c r="B28" s="43" t="s">
        <v>18</v>
      </c>
      <c r="C28" s="43"/>
      <c r="D28" s="43"/>
      <c r="E28" s="26" t="s">
        <v>3</v>
      </c>
      <c r="F28" s="15"/>
      <c r="G28" s="15"/>
      <c r="H28" s="15"/>
      <c r="I28" s="15"/>
    </row>
    <row r="29" spans="1:13" s="3" customFormat="1" ht="32.25" customHeight="1" x14ac:dyDescent="0.2">
      <c r="A29" s="14"/>
    </row>
    <row r="30" spans="1:13" s="3" customFormat="1" ht="15.75" x14ac:dyDescent="0.2">
      <c r="A30" s="14"/>
    </row>
    <row r="31" spans="1:13" s="3" customFormat="1" ht="20.100000000000001" customHeight="1" x14ac:dyDescent="0.2"/>
    <row r="32" spans="1:13" s="3" customFormat="1" ht="20.100000000000001" customHeight="1" x14ac:dyDescent="0.2"/>
    <row r="33" spans="1:6" s="3" customFormat="1" ht="20.100000000000001" customHeight="1" x14ac:dyDescent="0.2"/>
    <row r="34" spans="1:6" s="3" customFormat="1" ht="20.100000000000001" customHeight="1" x14ac:dyDescent="0.2"/>
    <row r="35" spans="1:6" s="3" customFormat="1" ht="20.100000000000001" customHeight="1" x14ac:dyDescent="0.2"/>
    <row r="36" spans="1:6" s="3" customFormat="1" ht="20.100000000000001" customHeight="1" x14ac:dyDescent="0.2"/>
    <row r="37" spans="1:6" s="3" customFormat="1" ht="20.100000000000001" customHeight="1" x14ac:dyDescent="0.2"/>
    <row r="38" spans="1:6" s="3" customFormat="1" ht="20.100000000000001" customHeight="1" x14ac:dyDescent="0.2"/>
    <row r="39" spans="1:6" s="3" customFormat="1" ht="20.100000000000001" customHeight="1" x14ac:dyDescent="0.2"/>
    <row r="40" spans="1:6" s="3" customFormat="1" ht="20.100000000000001" customHeight="1" x14ac:dyDescent="0.2"/>
    <row r="41" spans="1:6" s="3" customFormat="1" ht="20.100000000000001" customHeight="1" x14ac:dyDescent="0.2"/>
    <row r="42" spans="1:6" s="3" customFormat="1" ht="20.100000000000001" customHeight="1" x14ac:dyDescent="0.2"/>
    <row r="43" spans="1:6" s="3" customFormat="1" ht="20.100000000000001" customHeight="1" x14ac:dyDescent="0.2"/>
    <row r="44" spans="1:6" s="3" customFormat="1" ht="20.100000000000001" customHeight="1" x14ac:dyDescent="0.2"/>
    <row r="45" spans="1:6" s="3" customFormat="1" ht="20.100000000000001" customHeight="1" x14ac:dyDescent="0.2"/>
    <row r="46" spans="1:6" s="3" customFormat="1" ht="20.100000000000001" customHeight="1" x14ac:dyDescent="0.2"/>
    <row r="47" spans="1:6" s="3" customFormat="1" ht="20.100000000000001" customHeight="1" x14ac:dyDescent="0.2"/>
    <row r="48" spans="1:6" s="3" customFormat="1" ht="20.100000000000001" customHeight="1" x14ac:dyDescent="0.2">
      <c r="A48" s="83"/>
      <c r="B48" s="83"/>
      <c r="C48" s="83"/>
      <c r="D48" s="83"/>
      <c r="E48" s="83"/>
      <c r="F48" s="83"/>
    </row>
  </sheetData>
  <sheetProtection sheet="1" selectLockedCells="1"/>
  <mergeCells count="6">
    <mergeCell ref="B6:C7"/>
    <mergeCell ref="E2:G2"/>
    <mergeCell ref="E3:G3"/>
    <mergeCell ref="E4:G4"/>
    <mergeCell ref="D7:E7"/>
    <mergeCell ref="F7:G7"/>
  </mergeCells>
  <conditionalFormatting sqref="J9:J23">
    <cfRule type="cellIs" dxfId="3" priority="4" operator="equal">
      <formula>0</formula>
    </cfRule>
  </conditionalFormatting>
  <conditionalFormatting sqref="F24 K9:M24">
    <cfRule type="cellIs" dxfId="2" priority="3" operator="equal">
      <formula>0</formula>
    </cfRule>
  </conditionalFormatting>
  <conditionalFormatting sqref="J10:J23">
    <cfRule type="cellIs" dxfId="1" priority="2" operator="equal">
      <formula>0</formula>
    </cfRule>
  </conditionalFormatting>
  <conditionalFormatting sqref="I9:I23">
    <cfRule type="cellIs" dxfId="0" priority="1" operator="equal">
      <formula>0</formula>
    </cfRule>
  </conditionalFormatting>
  <pageMargins left="0.55118110236220474" right="0.53" top="1.29" bottom="0.35433070866141736" header="0.59055118110236227" footer="0.31496062992125984"/>
  <pageSetup paperSize="9" scale="78" orientation="landscape" r:id="rId1"/>
  <headerFooter>
    <oddHeader>&amp;L&amp;"Times New Roman,Fett"Schützenkreis Nienburg/Weser e.V.&amp;"Times New Roman,Standard"
im Deutschen Schützenbund
Stöckser Straße 15
31634 Steimbke&amp;C&amp;G&amp;R1. Kreisschatzmeister
Wilhelm Albers
Schmiedeweg 3, 31638 Stöckse
&amp;8(gültig ab 01.07.2018)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 altText="">
                <anchor moveWithCells="1">
                  <from>
                    <xdr:col>4</xdr:col>
                    <xdr:colOff>161925</xdr:colOff>
                    <xdr:row>24</xdr:row>
                    <xdr:rowOff>0</xdr:rowOff>
                  </from>
                  <to>
                    <xdr:col>4</xdr:col>
                    <xdr:colOff>466725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7E1A5-E87E-44AC-A6B1-5E69094348F2}">
  <sheetPr codeName="Tabelle3"/>
  <dimension ref="A1:C6"/>
  <sheetViews>
    <sheetView workbookViewId="0">
      <selection activeCell="B3" sqref="B3"/>
    </sheetView>
  </sheetViews>
  <sheetFormatPr baseColWidth="10" defaultRowHeight="12.75" x14ac:dyDescent="0.2"/>
  <cols>
    <col min="1" max="1" width="27.5" bestFit="1" customWidth="1"/>
    <col min="2" max="2" width="3.83203125" bestFit="1" customWidth="1"/>
    <col min="3" max="3" width="11.1640625" bestFit="1" customWidth="1"/>
  </cols>
  <sheetData>
    <row r="1" spans="1:3" ht="15.75" x14ac:dyDescent="0.2">
      <c r="A1" s="61" t="s">
        <v>26</v>
      </c>
      <c r="B1" s="56" t="s">
        <v>27</v>
      </c>
      <c r="C1" s="56" t="s">
        <v>21</v>
      </c>
    </row>
    <row r="2" spans="1:3" ht="15.75" x14ac:dyDescent="0.2">
      <c r="A2" s="57">
        <v>3.9</v>
      </c>
      <c r="B2" s="57">
        <v>6</v>
      </c>
      <c r="C2" s="58">
        <v>3.8</v>
      </c>
    </row>
    <row r="3" spans="1:3" ht="15.75" x14ac:dyDescent="0.2">
      <c r="A3" s="57">
        <v>6.9999000000000002</v>
      </c>
      <c r="B3" s="57">
        <v>12</v>
      </c>
      <c r="C3" s="58">
        <v>7.7</v>
      </c>
    </row>
    <row r="4" spans="1:3" ht="15.75" x14ac:dyDescent="0.2">
      <c r="A4" s="57">
        <v>12.0001</v>
      </c>
      <c r="B4" s="57"/>
      <c r="C4" s="58">
        <v>15.3</v>
      </c>
    </row>
    <row r="5" spans="1:3" ht="15.75" x14ac:dyDescent="0.2">
      <c r="A5" s="59" t="s">
        <v>28</v>
      </c>
      <c r="B5" s="59"/>
      <c r="C5" s="60">
        <v>0.3</v>
      </c>
    </row>
    <row r="6" spans="1:3" ht="15.75" x14ac:dyDescent="0.2">
      <c r="A6" s="59" t="s">
        <v>29</v>
      </c>
      <c r="B6" s="59"/>
      <c r="C6" s="60">
        <v>0.03</v>
      </c>
    </row>
  </sheetData>
  <sortState ref="A2:C4">
    <sortCondition ref="A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Reisekosten Einzelabrechnung</vt:lpstr>
      <vt:lpstr>Reisekosten Sammelabrechnung</vt:lpstr>
      <vt:lpstr>Werte</vt:lpstr>
      <vt:lpstr>'Reisekosten Einzelabrechnung'!Druckbereich</vt:lpstr>
      <vt:lpstr>'Reisekosten Sammelabrechnung'!Druckbereich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Auslagenersatz</dc:title>
  <dc:creator>Wilhelm Albers</dc:creator>
  <cp:lastModifiedBy>Wilhelm Albers</cp:lastModifiedBy>
  <cp:lastPrinted>2019-01-10T22:43:38Z</cp:lastPrinted>
  <dcterms:created xsi:type="dcterms:W3CDTF">2016-03-09T21:56:46Z</dcterms:created>
  <dcterms:modified xsi:type="dcterms:W3CDTF">2019-01-10T22:45:31Z</dcterms:modified>
</cp:coreProperties>
</file>